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130"/>
  </bookViews>
  <sheets>
    <sheet name="重考公布学生版" sheetId="4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8" name="ID_02431B3BF9E7439F849A8D46A3DAA8DD" descr="46881545a8ef04540692d341f1204e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44100" y="8883650"/>
          <a:ext cx="5123815" cy="10058400"/>
        </a:xfrm>
        <a:prstGeom prst="rect">
          <a:avLst/>
        </a:prstGeom>
      </xdr:spPr>
    </xdr:pic>
  </etc:cellImage>
  <etc:cellImage>
    <xdr:pic>
      <xdr:nvPicPr>
        <xdr:cNvPr id="9" name="ID_8CA30B484BAD4CA9910B5A55C5E4BA4F" descr="1eee83931b72a6278ae97c130e1e2c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4100" y="11077575"/>
          <a:ext cx="5123815" cy="10061575"/>
        </a:xfrm>
        <a:prstGeom prst="rect">
          <a:avLst/>
        </a:prstGeom>
      </xdr:spPr>
    </xdr:pic>
  </etc:cellImage>
  <etc:cellImage>
    <xdr:pic>
      <xdr:nvPicPr>
        <xdr:cNvPr id="10" name="ID_A7AE21C1D8A24690AC986764998DF3E3" descr="29f40c684db8eed9928a8d034b100e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944100" y="13255625"/>
          <a:ext cx="5123815" cy="10062210"/>
        </a:xfrm>
        <a:prstGeom prst="rect">
          <a:avLst/>
        </a:prstGeom>
      </xdr:spPr>
    </xdr:pic>
  </etc:cellImage>
  <etc:cellImage>
    <xdr:pic>
      <xdr:nvPicPr>
        <xdr:cNvPr id="11" name="ID_6EA4025C75DF466EAC9C22D27D575E5A" descr="0a01251b1610683ff1e07ce911d570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44100" y="15443835"/>
          <a:ext cx="5123815" cy="10062845"/>
        </a:xfrm>
        <a:prstGeom prst="rect">
          <a:avLst/>
        </a:prstGeom>
      </xdr:spPr>
    </xdr:pic>
  </etc:cellImage>
  <etc:cellImage>
    <xdr:pic>
      <xdr:nvPicPr>
        <xdr:cNvPr id="12" name="ID_0DC88446475343ADACA4676FEA278833" descr="4ab04212618ff7fc526f41177256d0b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944100" y="768350"/>
          <a:ext cx="5123815" cy="10058400"/>
        </a:xfrm>
        <a:prstGeom prst="rect">
          <a:avLst/>
        </a:prstGeom>
      </xdr:spPr>
    </xdr:pic>
  </etc:cellImage>
  <etc:cellImage>
    <xdr:pic>
      <xdr:nvPicPr>
        <xdr:cNvPr id="13" name="ID_35D5F36422074A10B6E06F5987050C1C" descr="49245480c8ceb66ad06ec73b8889bd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944100" y="1974850"/>
          <a:ext cx="5123815" cy="10061575"/>
        </a:xfrm>
        <a:prstGeom prst="rect">
          <a:avLst/>
        </a:prstGeom>
      </xdr:spPr>
    </xdr:pic>
  </etc:cellImage>
  <etc:cellImage>
    <xdr:pic>
      <xdr:nvPicPr>
        <xdr:cNvPr id="14" name="ID_B6A7AEA14DF64668B1CC90FEB4DE2108" descr="fa3dafd76d4865615f4a1802c20662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44100" y="3117850"/>
          <a:ext cx="5123815" cy="10061575"/>
        </a:xfrm>
        <a:prstGeom prst="rect">
          <a:avLst/>
        </a:prstGeom>
      </xdr:spPr>
    </xdr:pic>
  </etc:cellImage>
  <etc:cellImage>
    <xdr:pic>
      <xdr:nvPicPr>
        <xdr:cNvPr id="15" name="ID_87AA875F82B14D54B4E4A1F377D9ADA3" descr="2753e22c3ddfc6817c9dff1b2a7e07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944100" y="4781550"/>
          <a:ext cx="5123815" cy="10065385"/>
        </a:xfrm>
        <a:prstGeom prst="rect">
          <a:avLst/>
        </a:prstGeom>
      </xdr:spPr>
    </xdr:pic>
  </etc:cellImage>
  <etc:cellImage>
    <xdr:pic>
      <xdr:nvPicPr>
        <xdr:cNvPr id="16" name="ID_D8FD570D4B3640C9A447DC685F6DCAFA" descr="b6e64481ce6c59302c774f4c82de64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944100" y="6127750"/>
          <a:ext cx="5123815" cy="10069830"/>
        </a:xfrm>
        <a:prstGeom prst="rect">
          <a:avLst/>
        </a:prstGeom>
      </xdr:spPr>
    </xdr:pic>
  </etc:cellImage>
  <etc:cellImage>
    <xdr:pic>
      <xdr:nvPicPr>
        <xdr:cNvPr id="17" name="ID_F32B7ADEEDAA486DAFE487F93DACE939" descr="da87f19f5924dc259f63a74cf2e798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9944100" y="7575550"/>
          <a:ext cx="5123815" cy="10074275"/>
        </a:xfrm>
        <a:prstGeom prst="rect">
          <a:avLst/>
        </a:prstGeom>
      </xdr:spPr>
    </xdr:pic>
  </etc:cellImage>
  <etc:cellImage>
    <xdr:pic>
      <xdr:nvPicPr>
        <xdr:cNvPr id="18" name="ID_0F98FBC2B3A44C5AB2A90CAB160BA0AB" descr="8976d4d134844db01c07b2af554ced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9747250" y="17632680"/>
          <a:ext cx="5123815" cy="10062845"/>
        </a:xfrm>
        <a:prstGeom prst="rect">
          <a:avLst/>
        </a:prstGeom>
      </xdr:spPr>
    </xdr:pic>
  </etc:cellImage>
  <etc:cellImage>
    <xdr:pic>
      <xdr:nvPicPr>
        <xdr:cNvPr id="19" name="ID_6C6794297E5D4B7BB50322B528984BA2" descr="8976d4d134844db01c07b2af554ced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9747250" y="20156170"/>
          <a:ext cx="5123815" cy="10058400"/>
        </a:xfrm>
        <a:prstGeom prst="rect">
          <a:avLst/>
        </a:prstGeom>
      </xdr:spPr>
    </xdr:pic>
  </etc:cellImage>
  <etc:cellImage>
    <xdr:pic>
      <xdr:nvPicPr>
        <xdr:cNvPr id="20" name="ID_8713A43FCB8F451E9EA7B0CF6B101E58" descr="65f2efe2361892c676ccdf7f080c58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747250" y="19821525"/>
          <a:ext cx="5123815" cy="1006602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<sst xmlns="http://schemas.openxmlformats.org/spreadsheetml/2006/main" count="120" uniqueCount="69">
  <si>
    <t>2021-2022-2学期商学院必修课线上期末重考安排表</t>
  </si>
  <si>
    <t>序号</t>
  </si>
  <si>
    <t>教学单位</t>
  </si>
  <si>
    <t>任课教师</t>
  </si>
  <si>
    <t>课程名称</t>
  </si>
  <si>
    <t>班级</t>
  </si>
  <si>
    <t>人数</t>
  </si>
  <si>
    <t>考试时间</t>
  </si>
  <si>
    <t>考核方式</t>
  </si>
  <si>
    <t>考场信息</t>
  </si>
  <si>
    <t>重考群二维码（请实名入群）</t>
  </si>
  <si>
    <t>考试平台</t>
  </si>
  <si>
    <t>会议号或链接</t>
  </si>
  <si>
    <t>密码</t>
  </si>
  <si>
    <t>商学院</t>
  </si>
  <si>
    <t>余琰</t>
  </si>
  <si>
    <t>财务管理</t>
  </si>
  <si>
    <t>重考</t>
  </si>
  <si>
    <t>2022/6/22（周三）   16:10-17:50</t>
  </si>
  <si>
    <t>闭卷考试</t>
  </si>
  <si>
    <t>腾讯会议/在线考试/考完3分钟内拍照发邮箱，邮箱未yuyan@btbu.edu.cn，以考试时间和发送时间差为准，超过时间算作弊</t>
  </si>
  <si>
    <t>265-959-024</t>
  </si>
  <si>
    <t>0622</t>
  </si>
  <si>
    <t>童盼</t>
  </si>
  <si>
    <t>公司财务（I）</t>
  </si>
  <si>
    <t>2022/6/20（周一）   14:00-15:40</t>
  </si>
  <si>
    <t>腾讯会议</t>
  </si>
  <si>
    <t>0620</t>
  </si>
  <si>
    <t>高晨</t>
  </si>
  <si>
    <t>管理会计</t>
  </si>
  <si>
    <t>2022/6/21（周二）    8:00-9:40</t>
  </si>
  <si>
    <t>武晓宇</t>
  </si>
  <si>
    <t>管理学</t>
  </si>
  <si>
    <t>补重考</t>
  </si>
  <si>
    <t>2022/6/24（周五）   10:10-11:50</t>
  </si>
  <si>
    <t xml:space="preserve">闭卷考试
</t>
  </si>
  <si>
    <t>腾讯会议/课题组集中闭卷考试，务必全程开启摄像头，确保摄像头流畅清晰不卡顿/考试结束5分钟内将答案清晰拍照发送至
wuxiaoyu@btbu.edu.cn
过期不收试卷</t>
  </si>
  <si>
    <r>
      <rPr>
        <sz val="11"/>
        <color theme="1"/>
        <rFont val="宋体"/>
        <charset val="134"/>
        <scheme val="minor"/>
      </rPr>
      <t>0</t>
    </r>
    <r>
      <rPr>
        <sz val="11"/>
        <color theme="1"/>
        <rFont val="宋体"/>
        <charset val="134"/>
        <scheme val="minor"/>
      </rPr>
      <t>624</t>
    </r>
  </si>
  <si>
    <t>孙笑然</t>
  </si>
  <si>
    <t>管理学（双语）</t>
  </si>
  <si>
    <t>重考（参加《管理学（全英）》考试）</t>
  </si>
  <si>
    <t>127-958-553</t>
  </si>
  <si>
    <t>王晓珂</t>
  </si>
  <si>
    <t>会计学</t>
  </si>
  <si>
    <t>638-290-628</t>
  </si>
  <si>
    <t>0621</t>
  </si>
  <si>
    <t>欧阳爱平</t>
  </si>
  <si>
    <t>会计学原理</t>
  </si>
  <si>
    <t>2022/6/20（周一）   16:10-17:50</t>
  </si>
  <si>
    <t>腾讯会议、参加会计学原理补考的学生，考试结束，请将答卷发邮箱 ouyangaiping@th.btbu.edu.cn</t>
  </si>
  <si>
    <t>郑明赋</t>
  </si>
  <si>
    <t>市场营销学</t>
  </si>
  <si>
    <t>2022/6/24（周五）      8:00-9:40</t>
  </si>
  <si>
    <t>246-178-669</t>
  </si>
  <si>
    <t>0624</t>
  </si>
  <si>
    <t>邓春平</t>
  </si>
  <si>
    <t>运营管理</t>
  </si>
  <si>
    <t>654-829-204</t>
  </si>
  <si>
    <t>彭斐</t>
  </si>
  <si>
    <t>中级财务会计</t>
  </si>
  <si>
    <t>765-984-810</t>
  </si>
  <si>
    <t>刘恋</t>
  </si>
  <si>
    <t>中级财务会计（II）</t>
  </si>
  <si>
    <t>522 983 354</t>
  </si>
  <si>
    <t>刘婷</t>
  </si>
  <si>
    <t>中级财务会计（II）（全英）</t>
  </si>
  <si>
    <t>567-365-934</t>
  </si>
  <si>
    <t>中级财务会计（下）</t>
  </si>
  <si>
    <t>重考（参加《中级财务会计（II）》考试）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</si>
</sst>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33">
    <font>
      <sz val="11"/>
      <color indexed="8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2"/>
      <name val="黑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color rgb="FF000000"/>
      <name val="宋体"/>
      <charset val="134"/>
    </font>
    <font>
      <sz val="11"/>
      <color theme="1"/>
      <name val="宋体"/>
      <charset val="134"/>
      <scheme val="minor"/>
    </font>
    <font>
      <sz val="9"/>
      <name val="宋体"/>
      <charset val="134"/>
    </font>
    <font>
      <sz val="9"/>
      <color rgb="FF000000"/>
      <name val="SimSun"/>
      <charset val="134"/>
    </font>
    <font>
      <sz val="10"/>
      <color theme="1"/>
      <name val="宋体"/>
      <charset val="134"/>
    </font>
    <font>
      <sz val="9"/>
      <color theme="1"/>
      <name val="宋体"/>
      <charset val="134"/>
    </font>
    <font>
      <sz val="10"/>
      <color rgb="FF000000"/>
      <name val="SimSun"/>
      <charset val="134"/>
    </font>
    <font>
      <b/>
      <sz val="11"/>
      <color indexed="8"/>
      <name val="宋体"/>
      <charset val="134"/>
      <scheme val="minor"/>
    </font>
    <font>
      <sz val="10"/>
      <name val="黑体"/>
      <charset val="134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6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9" fillId="9" borderId="4" applyNumberFormat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6" fillId="12" borderId="5" applyNumberFormat="0" applyFont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5" fillId="5" borderId="3" applyNumberFormat="0" applyAlignment="0" applyProtection="0">
      <alignment vertical="center"/>
    </xf>
    <xf numFmtId="0" fontId="25" fillId="5" borderId="4" applyNumberFormat="0" applyAlignment="0" applyProtection="0">
      <alignment vertical="center"/>
    </xf>
    <xf numFmtId="0" fontId="30" fillId="26" borderId="10" applyNumberFormat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</cellStyleXfs>
  <cellXfs count="34">
    <xf numFmtId="0" fontId="0" fillId="0" borderId="0" xfId="0" applyFo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 wrapText="1"/>
    </xf>
    <xf numFmtId="0" fontId="5" fillId="3" borderId="2" xfId="0" applyNumberFormat="1" applyFont="1" applyFill="1" applyBorder="1" applyAlignment="1">
      <alignment vertical="center" wrapText="1"/>
    </xf>
    <xf numFmtId="0" fontId="5" fillId="0" borderId="2" xfId="0" applyNumberFormat="1" applyFont="1" applyFill="1" applyBorder="1" applyAlignment="1">
      <alignment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58" fontId="4" fillId="2" borderId="2" xfId="0" applyNumberFormat="1" applyFont="1" applyFill="1" applyBorder="1" applyAlignment="1">
      <alignment horizontal="center" vertical="center"/>
    </xf>
    <xf numFmtId="0" fontId="4" fillId="3" borderId="2" xfId="0" applyNumberFormat="1" applyFont="1" applyFill="1" applyBorder="1" applyAlignment="1">
      <alignment horizontal="left" vertical="center" wrapText="1"/>
    </xf>
    <xf numFmtId="0" fontId="7" fillId="0" borderId="2" xfId="0" applyNumberFormat="1" applyFont="1" applyFill="1" applyBorder="1" applyAlignment="1">
      <alignment horizontal="left" vertical="center" wrapText="1"/>
    </xf>
    <xf numFmtId="0" fontId="4" fillId="0" borderId="2" xfId="0" applyNumberFormat="1" applyFont="1" applyFill="1" applyBorder="1" applyAlignment="1">
      <alignment horizontal="center" vertical="center"/>
    </xf>
    <xf numFmtId="58" fontId="4" fillId="2" borderId="2" xfId="0" applyNumberFormat="1" applyFont="1" applyFill="1" applyBorder="1" applyAlignment="1">
      <alignment horizontal="center" vertical="center" wrapText="1"/>
    </xf>
    <xf numFmtId="0" fontId="5" fillId="3" borderId="2" xfId="0" applyNumberFormat="1" applyFont="1" applyFill="1" applyBorder="1" applyAlignment="1">
      <alignment horizontal="left" vertical="center" wrapText="1"/>
    </xf>
    <xf numFmtId="0" fontId="8" fillId="0" borderId="2" xfId="0" applyNumberFormat="1" applyFont="1" applyFill="1" applyBorder="1" applyAlignment="1">
      <alignment horizontal="left" vertical="center" wrapText="1"/>
    </xf>
    <xf numFmtId="0" fontId="9" fillId="3" borderId="2" xfId="0" applyNumberFormat="1" applyFont="1" applyFill="1" applyBorder="1" applyAlignment="1">
      <alignment horizontal="left" vertical="center" wrapText="1"/>
    </xf>
    <xf numFmtId="0" fontId="10" fillId="0" borderId="2" xfId="0" applyNumberFormat="1" applyFont="1" applyFill="1" applyBorder="1" applyAlignment="1">
      <alignment horizontal="left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left" vertical="center" wrapText="1"/>
    </xf>
    <xf numFmtId="0" fontId="11" fillId="0" borderId="2" xfId="0" applyNumberFormat="1" applyFont="1" applyFill="1" applyBorder="1" applyAlignment="1">
      <alignment vertical="center" wrapText="1"/>
    </xf>
    <xf numFmtId="0" fontId="12" fillId="0" borderId="2" xfId="0" applyFont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/>
    </xf>
    <xf numFmtId="0" fontId="0" fillId="0" borderId="2" xfId="0" applyFont="1" applyBorder="1">
      <alignment vertical="center"/>
    </xf>
    <xf numFmtId="0" fontId="6" fillId="2" borderId="2" xfId="0" applyFont="1" applyFill="1" applyBorder="1" applyAlignment="1">
      <alignment horizontal="center" wrapText="1"/>
    </xf>
    <xf numFmtId="0" fontId="6" fillId="2" borderId="2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 quotePrefix="1">
      <alignment horizontal="center"/>
    </xf>
    <xf numFmtId="0" fontId="3" fillId="2" borderId="2" xfId="0" applyFont="1" applyFill="1" applyBorder="1" applyAlignment="1" quotePrefix="1">
      <alignment horizontal="center" vertical="center"/>
    </xf>
    <xf numFmtId="0" fontId="6" fillId="2" borderId="2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2" Type="http://schemas.openxmlformats.org/officeDocument/2006/relationships/image" Target="media/image12.jpe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6"/>
  <sheetViews>
    <sheetView tabSelected="1" topLeftCell="A16" workbookViewId="0">
      <selection activeCell="C4" sqref="C4"/>
    </sheetView>
  </sheetViews>
  <sheetFormatPr defaultColWidth="8.72727272727273" defaultRowHeight="14"/>
  <cols>
    <col min="1" max="1" width="5.90909090909091" customWidth="1"/>
    <col min="4" max="4" width="18.7272727272727" customWidth="1"/>
    <col min="7" max="7" width="16.5454545454545" customWidth="1"/>
    <col min="9" max="9" width="33" customWidth="1"/>
    <col min="10" max="10" width="12.9090909090909" customWidth="1"/>
    <col min="12" max="12" width="16.0909090909091" customWidth="1"/>
  </cols>
  <sheetData>
    <row r="1" ht="34" customHeight="1" spans="1:1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ht="1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/>
      <c r="K2" s="4"/>
      <c r="L2" s="26" t="s">
        <v>10</v>
      </c>
    </row>
    <row r="3" ht="24" customHeight="1" spans="1:12">
      <c r="A3" s="3"/>
      <c r="B3" s="3"/>
      <c r="C3" s="3"/>
      <c r="D3" s="3"/>
      <c r="E3" s="3"/>
      <c r="F3" s="4"/>
      <c r="G3" s="4"/>
      <c r="H3" s="4"/>
      <c r="I3" s="4" t="s">
        <v>11</v>
      </c>
      <c r="J3" s="27" t="s">
        <v>12</v>
      </c>
      <c r="K3" s="4" t="s">
        <v>13</v>
      </c>
      <c r="L3" s="26"/>
    </row>
    <row r="4" ht="95" customHeight="1" spans="1:12">
      <c r="A4" s="5">
        <v>1</v>
      </c>
      <c r="B4" s="5" t="s">
        <v>14</v>
      </c>
      <c r="C4" s="6" t="s">
        <v>15</v>
      </c>
      <c r="D4" s="7" t="s">
        <v>16</v>
      </c>
      <c r="E4" s="8" t="s">
        <v>17</v>
      </c>
      <c r="F4" s="9">
        <v>7</v>
      </c>
      <c r="G4" s="10" t="s">
        <v>18</v>
      </c>
      <c r="H4" s="11" t="s">
        <v>19</v>
      </c>
      <c r="I4" s="28" t="s">
        <v>20</v>
      </c>
      <c r="J4" s="11" t="s">
        <v>21</v>
      </c>
      <c r="K4" s="29" t="s">
        <v>22</v>
      </c>
      <c r="L4" s="30" t="str">
        <f>_xlfn.DISPIMG("ID_0DC88446475343ADACA4676FEA278833",1)</f>
        <v>=DISPIMG("ID_0DC88446475343ADACA4676FEA278833",1)</v>
      </c>
    </row>
    <row r="5" ht="90" customHeight="1" spans="1:12">
      <c r="A5" s="5">
        <v>2</v>
      </c>
      <c r="B5" s="5" t="s">
        <v>14</v>
      </c>
      <c r="C5" s="6" t="s">
        <v>23</v>
      </c>
      <c r="D5" s="7" t="s">
        <v>24</v>
      </c>
      <c r="E5" s="8" t="s">
        <v>17</v>
      </c>
      <c r="F5" s="9">
        <v>5</v>
      </c>
      <c r="G5" s="12" t="s">
        <v>25</v>
      </c>
      <c r="H5" s="13" t="s">
        <v>19</v>
      </c>
      <c r="I5" s="31" t="s">
        <v>26</v>
      </c>
      <c r="J5" s="32">
        <v>938221108</v>
      </c>
      <c r="K5" s="34" t="s">
        <v>27</v>
      </c>
      <c r="L5" s="30" t="str">
        <f>_xlfn.DISPIMG("ID_35D5F36422074A10B6E06F5987050C1C",1)</f>
        <v>=DISPIMG("ID_35D5F36422074A10B6E06F5987050C1C",1)</v>
      </c>
    </row>
    <row r="6" ht="131" customHeight="1" spans="1:12">
      <c r="A6" s="5">
        <v>3</v>
      </c>
      <c r="B6" s="5" t="s">
        <v>14</v>
      </c>
      <c r="C6" s="6" t="s">
        <v>28</v>
      </c>
      <c r="D6" s="7" t="s">
        <v>29</v>
      </c>
      <c r="E6" s="8" t="s">
        <v>17</v>
      </c>
      <c r="F6" s="9">
        <v>1</v>
      </c>
      <c r="G6" s="12" t="s">
        <v>30</v>
      </c>
      <c r="H6" s="13" t="s">
        <v>19</v>
      </c>
      <c r="I6" s="11" t="s">
        <v>26</v>
      </c>
      <c r="J6" s="11">
        <v>490359761</v>
      </c>
      <c r="K6" s="11">
        <v>2022</v>
      </c>
      <c r="L6" s="30" t="str">
        <f>_xlfn.DISPIMG("ID_B6A7AEA14DF64668B1CC90FEB4DE2108",1)</f>
        <v>=DISPIMG("ID_B6A7AEA14DF64668B1CC90FEB4DE2108",1)</v>
      </c>
    </row>
    <row r="7" ht="106" customHeight="1" spans="1:12">
      <c r="A7" s="5">
        <v>4</v>
      </c>
      <c r="B7" s="5" t="s">
        <v>14</v>
      </c>
      <c r="C7" s="6" t="s">
        <v>31</v>
      </c>
      <c r="D7" s="14" t="s">
        <v>32</v>
      </c>
      <c r="E7" s="15" t="s">
        <v>33</v>
      </c>
      <c r="F7" s="16">
        <v>14</v>
      </c>
      <c r="G7" s="10" t="s">
        <v>34</v>
      </c>
      <c r="H7" s="17" t="s">
        <v>35</v>
      </c>
      <c r="I7" s="33" t="s">
        <v>36</v>
      </c>
      <c r="J7" s="11">
        <v>682811119</v>
      </c>
      <c r="K7" s="29" t="s">
        <v>37</v>
      </c>
      <c r="L7" s="30" t="str">
        <f>_xlfn.DISPIMG("ID_87AA875F82B14D54B4E4A1F377D9ADA3",1)</f>
        <v>=DISPIMG("ID_87AA875F82B14D54B4E4A1F377D9ADA3",1)</v>
      </c>
    </row>
    <row r="8" ht="114" customHeight="1" spans="1:12">
      <c r="A8" s="5">
        <v>5</v>
      </c>
      <c r="B8" s="5" t="s">
        <v>14</v>
      </c>
      <c r="C8" s="6" t="s">
        <v>38</v>
      </c>
      <c r="D8" s="18" t="s">
        <v>39</v>
      </c>
      <c r="E8" s="19" t="s">
        <v>40</v>
      </c>
      <c r="F8" s="9">
        <v>1</v>
      </c>
      <c r="G8" s="10" t="s">
        <v>34</v>
      </c>
      <c r="H8" s="11" t="s">
        <v>19</v>
      </c>
      <c r="I8" s="28" t="s">
        <v>26</v>
      </c>
      <c r="J8" s="11" t="s">
        <v>41</v>
      </c>
      <c r="K8" s="11">
        <v>220624</v>
      </c>
      <c r="L8" s="30" t="str">
        <f>_xlfn.DISPIMG("ID_D8FD570D4B3640C9A447DC685F6DCAFA",1)</f>
        <v>=DISPIMG("ID_D8FD570D4B3640C9A447DC685F6DCAFA",1)</v>
      </c>
    </row>
    <row r="9" ht="103" customHeight="1" spans="1:12">
      <c r="A9" s="5">
        <v>6</v>
      </c>
      <c r="B9" s="5" t="s">
        <v>14</v>
      </c>
      <c r="C9" s="6" t="s">
        <v>42</v>
      </c>
      <c r="D9" s="20" t="s">
        <v>43</v>
      </c>
      <c r="E9" s="21" t="s">
        <v>33</v>
      </c>
      <c r="F9" s="22">
        <v>24</v>
      </c>
      <c r="G9" s="12" t="s">
        <v>30</v>
      </c>
      <c r="H9" s="23" t="s">
        <v>19</v>
      </c>
      <c r="I9" s="10" t="s">
        <v>26</v>
      </c>
      <c r="J9" s="5" t="s">
        <v>44</v>
      </c>
      <c r="K9" s="35" t="s">
        <v>45</v>
      </c>
      <c r="L9" s="30" t="str">
        <f>_xlfn.DISPIMG("ID_F32B7ADEEDAA486DAFE487F93DACE939",1)</f>
        <v>=DISPIMG("ID_F32B7ADEEDAA486DAFE487F93DACE939",1)</v>
      </c>
    </row>
    <row r="10" ht="172.25" spans="1:12">
      <c r="A10" s="5">
        <v>7</v>
      </c>
      <c r="B10" s="5" t="s">
        <v>14</v>
      </c>
      <c r="C10" s="6" t="s">
        <v>46</v>
      </c>
      <c r="D10" s="7" t="s">
        <v>47</v>
      </c>
      <c r="E10" s="8" t="s">
        <v>17</v>
      </c>
      <c r="F10" s="9">
        <v>1</v>
      </c>
      <c r="G10" s="12" t="s">
        <v>48</v>
      </c>
      <c r="H10" s="23" t="s">
        <v>19</v>
      </c>
      <c r="I10" s="33" t="s">
        <v>49</v>
      </c>
      <c r="J10" s="5">
        <v>776969808</v>
      </c>
      <c r="K10" s="5">
        <v>286994</v>
      </c>
      <c r="L10" s="30" t="str">
        <f>_xlfn.DISPIMG("ID_02431B3BF9E7439F849A8D46A3DAA8DD",1)</f>
        <v>=DISPIMG("ID_02431B3BF9E7439F849A8D46A3DAA8DD",1)</v>
      </c>
    </row>
    <row r="11" ht="172.3" spans="1:12">
      <c r="A11" s="5">
        <v>8</v>
      </c>
      <c r="B11" s="5" t="s">
        <v>14</v>
      </c>
      <c r="C11" s="6" t="s">
        <v>50</v>
      </c>
      <c r="D11" s="14" t="s">
        <v>51</v>
      </c>
      <c r="E11" s="24" t="s">
        <v>33</v>
      </c>
      <c r="F11" s="22">
        <v>7</v>
      </c>
      <c r="G11" s="10" t="s">
        <v>52</v>
      </c>
      <c r="H11" s="11" t="s">
        <v>19</v>
      </c>
      <c r="I11" s="28" t="s">
        <v>26</v>
      </c>
      <c r="J11" s="11" t="s">
        <v>53</v>
      </c>
      <c r="K11" s="36" t="s">
        <v>54</v>
      </c>
      <c r="L11" s="30" t="str">
        <f>_xlfn.DISPIMG("ID_8CA30B484BAD4CA9910B5A55C5E4BA4F",1)</f>
        <v>=DISPIMG("ID_8CA30B484BAD4CA9910B5A55C5E4BA4F",1)</v>
      </c>
    </row>
    <row r="12" ht="172.35" spans="1:12">
      <c r="A12" s="5">
        <v>9</v>
      </c>
      <c r="B12" s="5" t="s">
        <v>14</v>
      </c>
      <c r="C12" s="6" t="s">
        <v>55</v>
      </c>
      <c r="D12" s="7" t="s">
        <v>56</v>
      </c>
      <c r="E12" s="8" t="s">
        <v>17</v>
      </c>
      <c r="F12" s="9">
        <v>5</v>
      </c>
      <c r="G12" s="12" t="s">
        <v>25</v>
      </c>
      <c r="H12" s="23" t="s">
        <v>19</v>
      </c>
      <c r="I12" s="28" t="s">
        <v>26</v>
      </c>
      <c r="J12" s="5" t="s">
        <v>57</v>
      </c>
      <c r="K12" s="5">
        <v>220620</v>
      </c>
      <c r="L12" s="30" t="str">
        <f>_xlfn.DISPIMG("ID_A7AE21C1D8A24690AC986764998DF3E3",1)</f>
        <v>=DISPIMG("ID_A7AE21C1D8A24690AC986764998DF3E3",1)</v>
      </c>
    </row>
    <row r="13" ht="172.35" spans="1:12">
      <c r="A13" s="5">
        <v>10</v>
      </c>
      <c r="B13" s="5" t="s">
        <v>14</v>
      </c>
      <c r="C13" s="6" t="s">
        <v>58</v>
      </c>
      <c r="D13" s="7" t="s">
        <v>59</v>
      </c>
      <c r="E13" s="8" t="s">
        <v>17</v>
      </c>
      <c r="F13" s="9">
        <v>1</v>
      </c>
      <c r="G13" s="12" t="s">
        <v>25</v>
      </c>
      <c r="H13" s="12" t="s">
        <v>19</v>
      </c>
      <c r="I13" s="5" t="s">
        <v>26</v>
      </c>
      <c r="J13" s="5" t="s">
        <v>60</v>
      </c>
      <c r="K13" s="35" t="s">
        <v>27</v>
      </c>
      <c r="L13" s="30" t="str">
        <f>_xlfn.DISPIMG("ID_6EA4025C75DF466EAC9C22D27D575E5A",1)</f>
        <v>=DISPIMG("ID_6EA4025C75DF466EAC9C22D27D575E5A",1)</v>
      </c>
    </row>
    <row r="14" ht="172.35" spans="1:12">
      <c r="A14" s="5">
        <v>11</v>
      </c>
      <c r="B14" s="5" t="s">
        <v>14</v>
      </c>
      <c r="C14" s="6" t="s">
        <v>61</v>
      </c>
      <c r="D14" s="7" t="s">
        <v>62</v>
      </c>
      <c r="E14" s="8" t="s">
        <v>17</v>
      </c>
      <c r="F14" s="9">
        <v>13</v>
      </c>
      <c r="G14" s="12" t="s">
        <v>25</v>
      </c>
      <c r="H14" s="12" t="s">
        <v>19</v>
      </c>
      <c r="I14" s="10" t="s">
        <v>26</v>
      </c>
      <c r="J14" s="5" t="s">
        <v>63</v>
      </c>
      <c r="K14" s="5">
        <v>6789</v>
      </c>
      <c r="L14" s="30" t="str">
        <f>_xlfn.DISPIMG("ID_0F98FBC2B3A44C5AB2A90CAB160BA0AB",1)</f>
        <v>=DISPIMG("ID_0F98FBC2B3A44C5AB2A90CAB160BA0AB",1)</v>
      </c>
    </row>
    <row r="15" ht="172.4" spans="1:12">
      <c r="A15" s="5">
        <v>12</v>
      </c>
      <c r="B15" s="5" t="s">
        <v>14</v>
      </c>
      <c r="C15" s="6" t="s">
        <v>64</v>
      </c>
      <c r="D15" s="7" t="s">
        <v>65</v>
      </c>
      <c r="E15" s="8" t="s">
        <v>17</v>
      </c>
      <c r="F15" s="9">
        <v>2</v>
      </c>
      <c r="G15" s="12" t="s">
        <v>25</v>
      </c>
      <c r="H15" s="12" t="s">
        <v>19</v>
      </c>
      <c r="I15" s="10" t="s">
        <v>26</v>
      </c>
      <c r="J15" s="5" t="s">
        <v>66</v>
      </c>
      <c r="K15" s="5"/>
      <c r="L15" s="30" t="str">
        <f>_xlfn.DISPIMG("ID_8713A43FCB8F451E9EA7B0CF6B101E58",1)</f>
        <v>=DISPIMG("ID_8713A43FCB8F451E9EA7B0CF6B101E58",1)</v>
      </c>
    </row>
    <row r="16" ht="172.25" spans="1:12">
      <c r="A16" s="5">
        <v>13</v>
      </c>
      <c r="B16" s="5" t="s">
        <v>14</v>
      </c>
      <c r="C16" s="6" t="s">
        <v>61</v>
      </c>
      <c r="D16" s="7" t="s">
        <v>67</v>
      </c>
      <c r="E16" s="25" t="s">
        <v>68</v>
      </c>
      <c r="F16" s="9">
        <v>5</v>
      </c>
      <c r="G16" s="12" t="s">
        <v>25</v>
      </c>
      <c r="H16" s="12" t="s">
        <v>19</v>
      </c>
      <c r="I16" s="10" t="s">
        <v>26</v>
      </c>
      <c r="J16" s="5" t="s">
        <v>63</v>
      </c>
      <c r="K16" s="5">
        <v>6789</v>
      </c>
      <c r="L16" s="30" t="str">
        <f>_xlfn.DISPIMG("ID_6C6794297E5D4B7BB50322B528984BA2",1)</f>
        <v>=DISPIMG("ID_6C6794297E5D4B7BB50322B528984BA2",1)</v>
      </c>
    </row>
  </sheetData>
  <mergeCells count="11">
    <mergeCell ref="A1:L1"/>
    <mergeCell ref="I2:K2"/>
    <mergeCell ref="A2:A3"/>
    <mergeCell ref="B2:B3"/>
    <mergeCell ref="C2:C3"/>
    <mergeCell ref="D2:D3"/>
    <mergeCell ref="E2:E3"/>
    <mergeCell ref="F2:F3"/>
    <mergeCell ref="G2:G3"/>
    <mergeCell ref="H2:H3"/>
    <mergeCell ref="L2:L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重考公布学生版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崔博</cp:lastModifiedBy>
  <dcterms:created xsi:type="dcterms:W3CDTF">2022-06-06T23:30:00Z</dcterms:created>
  <dcterms:modified xsi:type="dcterms:W3CDTF">2022-06-10T02:50:10Z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2052-11.1.0.11744</vt:lpwstr>
  </property>
  <property fmtid="{D5CDD505-2E9C-101B-9397-08002B2CF9AE}" pid="3" name="ICV">
    <vt:lpwstr>87962ACE6AAB40E1823175D7126E09E6</vt:lpwstr>
  </property>
</Properties>
</file>